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ZŽ\2026\Sjednice VZ PSŽ\1. Predsjedništvo Požega\"/>
    </mc:Choice>
  </mc:AlternateContent>
  <xr:revisionPtr revIDLastSave="0" documentId="13_ncr:1_{1E77D9A7-6644-4680-92A6-2BA58A11512C}" xr6:coauthVersionLast="47" xr6:coauthVersionMax="47" xr10:uidLastSave="{00000000-0000-0000-0000-000000000000}"/>
  <bookViews>
    <workbookView xWindow="-28920" yWindow="-120" windowWidth="29040" windowHeight="15840" xr2:uid="{99328812-3FCC-433A-BB72-299B89039A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D132" i="1"/>
  <c r="D128" i="1"/>
  <c r="D105" i="1"/>
  <c r="D101" i="1"/>
  <c r="D90" i="1"/>
  <c r="D60" i="1"/>
  <c r="D52" i="1"/>
  <c r="D47" i="1"/>
  <c r="D45" i="1"/>
  <c r="D39" i="1"/>
  <c r="D27" i="1"/>
  <c r="D24" i="1"/>
  <c r="D22" i="1"/>
  <c r="D34" i="1" l="1"/>
  <c r="D136" i="1" l="1"/>
</calcChain>
</file>

<file path=xl/sharedStrings.xml><?xml version="1.0" encoding="utf-8"?>
<sst xmlns="http://schemas.openxmlformats.org/spreadsheetml/2006/main" count="187" uniqueCount="174">
  <si>
    <t>Redni broj</t>
  </si>
  <si>
    <t>Skupina/</t>
  </si>
  <si>
    <t>Podskupina</t>
  </si>
  <si>
    <t>Naziv</t>
  </si>
  <si>
    <t>1.1.</t>
  </si>
  <si>
    <t>Prihodi po posebnim propisima</t>
  </si>
  <si>
    <t>1.1.1.</t>
  </si>
  <si>
    <t xml:space="preserve">Prihodi iz županijskog proračuna </t>
  </si>
  <si>
    <t>1.1.2.</t>
  </si>
  <si>
    <t>B</t>
  </si>
  <si>
    <t>Prihodi od društava za osiguranje imovine od požara</t>
  </si>
  <si>
    <t>1.2.</t>
  </si>
  <si>
    <t>Prihodi od financijske imovine</t>
  </si>
  <si>
    <t>1.2.1.</t>
  </si>
  <si>
    <t>Prihodi od kamata na depozite</t>
  </si>
  <si>
    <t>1.3.</t>
  </si>
  <si>
    <t>Prihodi od donacije</t>
  </si>
  <si>
    <t>Ostali prihodi</t>
  </si>
  <si>
    <t>1.4.1.</t>
  </si>
  <si>
    <r>
      <t>Prihodi od refundacija HVZ-e:</t>
    </r>
    <r>
      <rPr>
        <sz val="10"/>
        <color theme="1"/>
        <rFont val="Times New Roman"/>
        <family val="1"/>
        <charset val="238"/>
      </rPr>
      <t xml:space="preserve">  </t>
    </r>
  </si>
  <si>
    <t xml:space="preserve">- za osposobljavanja vatrogasnih kadrova  </t>
  </si>
  <si>
    <t>- refundacija materijalnih troškova prijevoza</t>
  </si>
  <si>
    <t>- Prihodi od HVZ-e – dislokacija (izvanredna)</t>
  </si>
  <si>
    <t>1.4.2.</t>
  </si>
  <si>
    <t xml:space="preserve">          UKUPNI PRIHODI:</t>
  </si>
  <si>
    <t>1.4.</t>
  </si>
  <si>
    <t>Prihodi od donacije iz državnog proračuna - sredstva od donacije HVZ-a priznati razmjerno trošku amortizacije (oprema i poslovna zgrada)</t>
  </si>
  <si>
    <t>podskupina</t>
  </si>
  <si>
    <t>2.1.</t>
  </si>
  <si>
    <t>Rashodi za radnike</t>
  </si>
  <si>
    <t>2.1.1.</t>
  </si>
  <si>
    <t xml:space="preserve">Bruto plaća zapovjednika </t>
  </si>
  <si>
    <t>2.1.2.</t>
  </si>
  <si>
    <t>Ostali rashodi za zaposlene (regres, božićnica  i dar  za djecu)</t>
  </si>
  <si>
    <t>2.1.3.</t>
  </si>
  <si>
    <t>Doprinos na bruto plaću - zdravstvo</t>
  </si>
  <si>
    <t>2.2.</t>
  </si>
  <si>
    <t>Materijalni rashodi</t>
  </si>
  <si>
    <t>2.2.1.</t>
  </si>
  <si>
    <t>Naknade troškova radnicima</t>
  </si>
  <si>
    <t>Dnevnice na službenom putu</t>
  </si>
  <si>
    <t>2.2.2.</t>
  </si>
  <si>
    <t>Naknade članovima u predstavničkim i izvršnim tijelima, povjerenstvima i slično</t>
  </si>
  <si>
    <t>- predsjednik VZŽ (bruto)</t>
  </si>
  <si>
    <t>- dnevnice</t>
  </si>
  <si>
    <t>2.2.3.4.</t>
  </si>
  <si>
    <t>Naknade ostalim osobama izvan radnog odnosa</t>
  </si>
  <si>
    <t>2.2.3.</t>
  </si>
  <si>
    <t>Naknada ostalim osobama  izvan radnog odnosa</t>
  </si>
  <si>
    <t>HVZ.</t>
  </si>
  <si>
    <t>Dnevnice za službena putovanja:</t>
  </si>
  <si>
    <t xml:space="preserve"> 2.2.5.</t>
  </si>
  <si>
    <t>Rashodi za usluge</t>
  </si>
  <si>
    <t>Usluge telefona, pošte i prijevoza</t>
  </si>
  <si>
    <t>Poštarina (pisma, tiskanice, paketi i sl.)</t>
  </si>
  <si>
    <t>Usluge telefona i interneta</t>
  </si>
  <si>
    <t xml:space="preserve">Prijevozne usluge u cestovnom prometu </t>
  </si>
  <si>
    <t>Usluge tekućeg i investicijskog održavanja</t>
  </si>
  <si>
    <t>Usluge za tekuće i investicijsko održavanje prijevoznih sredstava</t>
  </si>
  <si>
    <t>Ostale komunalne usluge</t>
  </si>
  <si>
    <t>Ostale komunalne usluge - Kamp Fažana</t>
  </si>
  <si>
    <t>Usluge zakupa – repetitora i ured Zajednice</t>
  </si>
  <si>
    <t>Zdravstveni  pregledi vatrogasaca</t>
  </si>
  <si>
    <t>Usluge ažuriranje računalnih baza e-računi i ostale računalne usluge</t>
  </si>
  <si>
    <t>Ostale usluge</t>
  </si>
  <si>
    <t>Grafičke usluge (tisak kalendara, zahvalnica)</t>
  </si>
  <si>
    <t>Usluge pri registraciji prijevoznih sredstava</t>
  </si>
  <si>
    <t>Ostale nespomenute usluge (okviri, vijenci)</t>
  </si>
  <si>
    <t>2.2.6.</t>
  </si>
  <si>
    <t>Rashodi za materijal i energiju</t>
  </si>
  <si>
    <t>Uredski materijal i ostali materijalni rashodi</t>
  </si>
  <si>
    <t>Uredski materijal za redovnu djelatnost</t>
  </si>
  <si>
    <t>Vatrogasna priznanja, spomenice, pehari</t>
  </si>
  <si>
    <t xml:space="preserve"> </t>
  </si>
  <si>
    <t>Materijal za čišćenje i održavanje (ureda i kamp Fažana)</t>
  </si>
  <si>
    <t>Literatura (pučki kalendar, časopisi, glasila, knjige)</t>
  </si>
  <si>
    <t>Materijal za tekuće održavanje</t>
  </si>
  <si>
    <t xml:space="preserve">Materijal za tekuće održavanje kampa Fažana </t>
  </si>
  <si>
    <t>Materijal za tekuće održavanje službenih vozila</t>
  </si>
  <si>
    <r>
      <t>2.2.7</t>
    </r>
    <r>
      <rPr>
        <sz val="10"/>
        <color theme="1"/>
        <rFont val="Times New Roman"/>
        <family val="1"/>
        <charset val="238"/>
      </rPr>
      <t>.</t>
    </r>
  </si>
  <si>
    <t>Energija</t>
  </si>
  <si>
    <t>Električna energija</t>
  </si>
  <si>
    <t xml:space="preserve">Plin </t>
  </si>
  <si>
    <t>Motorno gorivo</t>
  </si>
  <si>
    <t xml:space="preserve"> 2.2.8.</t>
  </si>
  <si>
    <t xml:space="preserve"> Sitni inventar </t>
  </si>
  <si>
    <t>2.2.9.</t>
  </si>
  <si>
    <t>Ostali nespomenuti rashodi</t>
  </si>
  <si>
    <t>Premija osiguranja – registracija vozila, obuke, AK, osiguranje zaposlenika</t>
  </si>
  <si>
    <t>Troškovi reprezentacije- za sjednice tijela Zajednice</t>
  </si>
  <si>
    <t xml:space="preserve">Kotizacija za stručne skupove </t>
  </si>
  <si>
    <t>2.3.</t>
  </si>
  <si>
    <t>AMORTIZACIJA</t>
  </si>
  <si>
    <t>2.3.1.</t>
  </si>
  <si>
    <t>Amortizacija po propisanim stopama</t>
  </si>
  <si>
    <t>2.4.</t>
  </si>
  <si>
    <t>FINANCIJSKI RASHODI</t>
  </si>
  <si>
    <t>2.4.1.</t>
  </si>
  <si>
    <t>Ostali financijski rashodi</t>
  </si>
  <si>
    <t xml:space="preserve">Naknade za platni promet </t>
  </si>
  <si>
    <t>HVZ</t>
  </si>
  <si>
    <t>2.5.</t>
  </si>
  <si>
    <t>DONACIJE</t>
  </si>
  <si>
    <t>2.5.1.</t>
  </si>
  <si>
    <t>Tekuće donacije</t>
  </si>
  <si>
    <t xml:space="preserve">Tekuće donacije  </t>
  </si>
  <si>
    <r>
      <t>2.</t>
    </r>
    <r>
      <rPr>
        <sz val="7"/>
        <rFont val="Times New Roman"/>
        <family val="1"/>
        <charset val="238"/>
      </rPr>
      <t xml:space="preserve">       </t>
    </r>
    <r>
      <rPr>
        <sz val="10"/>
        <rFont val="Times New Roman"/>
        <family val="1"/>
        <charset val="238"/>
      </rPr>
      <t xml:space="preserve">Donacija za  združene vježbe </t>
    </r>
  </si>
  <si>
    <t>2.6.</t>
  </si>
  <si>
    <t>OSTALI NESPOMENUTI RASHODI</t>
  </si>
  <si>
    <t>2.6.1.</t>
  </si>
  <si>
    <t>Ostali rashodi :</t>
  </si>
  <si>
    <t>2.7.</t>
  </si>
  <si>
    <t xml:space="preserve">          UKUPNO RASHODI:</t>
  </si>
  <si>
    <t>Redni</t>
  </si>
  <si>
    <t xml:space="preserve"> broj</t>
  </si>
  <si>
    <t>Naknada za obavljanje djelatnosti</t>
  </si>
  <si>
    <t>Refundacija goriva za dislokaciju</t>
  </si>
  <si>
    <t xml:space="preserve"> - HRT pretplata i troškovi zdravstvenog osiguranja po obračunu drugog dohotka</t>
  </si>
  <si>
    <r>
      <t xml:space="preserve">3312        </t>
    </r>
    <r>
      <rPr>
        <b/>
        <sz val="10"/>
        <color theme="1"/>
        <rFont val="Times New Roman"/>
        <family val="1"/>
        <charset val="238"/>
      </rPr>
      <t>B</t>
    </r>
  </si>
  <si>
    <t xml:space="preserve">Plan 2025. </t>
  </si>
  <si>
    <t>Doprinos za mirovinsko osiguranje koje plaća poslodavac (beneficija)</t>
  </si>
  <si>
    <t>Usluge za tekuće održavanje objekata (Kamp Fažana- krečenje, podnice)</t>
  </si>
  <si>
    <t>Usluge tekućeg i investicijskog održavanja opreme (računalo, fotokopirni)</t>
  </si>
  <si>
    <t>RASHODI</t>
  </si>
  <si>
    <t xml:space="preserve">PRIHODI </t>
  </si>
  <si>
    <t>RASHODI VEZANI UZ FINANCIRANJE NEPROFITNIH ORGANIZACIJA</t>
  </si>
  <si>
    <r>
      <t xml:space="preserve">4261      </t>
    </r>
    <r>
      <rPr>
        <b/>
        <sz val="10"/>
        <color theme="1"/>
        <rFont val="Times New Roman"/>
        <family val="1"/>
        <charset val="238"/>
      </rPr>
      <t>B</t>
    </r>
  </si>
  <si>
    <t xml:space="preserve">Plan  2025. </t>
  </si>
  <si>
    <t>Prihodi od refundacija za stručne skupove od DVD-a</t>
  </si>
  <si>
    <r>
      <t xml:space="preserve">              </t>
    </r>
    <r>
      <rPr>
        <b/>
        <sz val="10"/>
        <color theme="1"/>
        <rFont val="Times New Roman"/>
        <family val="1"/>
        <charset val="238"/>
      </rPr>
      <t>B</t>
    </r>
  </si>
  <si>
    <r>
      <t xml:space="preserve">4511      </t>
    </r>
    <r>
      <rPr>
        <b/>
        <sz val="10"/>
        <rFont val="Times New Roman"/>
        <family val="1"/>
        <charset val="238"/>
      </rPr>
      <t>B</t>
    </r>
  </si>
  <si>
    <r>
      <t xml:space="preserve">4259       </t>
    </r>
    <r>
      <rPr>
        <b/>
        <sz val="10"/>
        <color theme="1"/>
        <rFont val="Times New Roman"/>
        <family val="1"/>
        <charset val="238"/>
      </rPr>
      <t>B</t>
    </r>
  </si>
  <si>
    <r>
      <t>5.</t>
    </r>
    <r>
      <rPr>
        <sz val="7"/>
        <rFont val="Times New Roman"/>
        <family val="1"/>
        <charset val="238"/>
      </rPr>
      <t xml:space="preserve">       </t>
    </r>
    <r>
      <rPr>
        <sz val="10"/>
        <rFont val="Times New Roman"/>
        <family val="1"/>
        <charset val="238"/>
      </rPr>
      <t>Državno vatrogasno natjecanje mladeži</t>
    </r>
  </si>
  <si>
    <r>
      <t>6.</t>
    </r>
    <r>
      <rPr>
        <sz val="7"/>
        <rFont val="Times New Roman"/>
        <family val="1"/>
        <charset val="238"/>
      </rPr>
      <t xml:space="preserve">       </t>
    </r>
    <r>
      <rPr>
        <sz val="10"/>
        <rFont val="Times New Roman"/>
        <family val="1"/>
        <charset val="238"/>
      </rPr>
      <t xml:space="preserve">Državno vatrogasno natjecanje odraslih </t>
    </r>
  </si>
  <si>
    <r>
      <t>8.</t>
    </r>
    <r>
      <rPr>
        <sz val="7"/>
        <rFont val="Times New Roman"/>
        <family val="1"/>
        <charset val="238"/>
      </rPr>
      <t xml:space="preserve">       </t>
    </r>
    <r>
      <rPr>
        <sz val="10"/>
        <rFont val="Times New Roman"/>
        <family val="1"/>
        <charset val="238"/>
      </rPr>
      <t>Donacija – Zaklada Kornati</t>
    </r>
  </si>
  <si>
    <r>
      <t>9.</t>
    </r>
    <r>
      <rPr>
        <sz val="7"/>
        <rFont val="Times New Roman"/>
        <family val="1"/>
        <charset val="238"/>
      </rPr>
      <t xml:space="preserve">       </t>
    </r>
    <r>
      <rPr>
        <sz val="10"/>
        <rFont val="Times New Roman"/>
        <family val="1"/>
        <charset val="238"/>
      </rPr>
      <t>Donacija DVD za školarinu (vatrogasac i vatrogasni tehničar)</t>
    </r>
  </si>
  <si>
    <t>Vatrogasna zajednica Pakrac-Lipik</t>
  </si>
  <si>
    <t>Vatrogasna zajednica Požeštine</t>
  </si>
  <si>
    <t>Vatrogasna zajednica Grada Požege</t>
  </si>
  <si>
    <t>Oprema za natjecanje</t>
  </si>
  <si>
    <t>4.     Regionalno natjecanje vatrogasnog pomlatka</t>
  </si>
  <si>
    <t>Ostale nespomenute usluge (plakete za obljetnicu)</t>
  </si>
  <si>
    <t>Rrefundacija goriva DVD-ima za potrebe VZŽ</t>
  </si>
  <si>
    <r>
      <t>7.</t>
    </r>
    <r>
      <rPr>
        <sz val="7"/>
        <rFont val="Times New Roman"/>
        <family val="1"/>
        <charset val="238"/>
      </rPr>
      <t xml:space="preserve">       </t>
    </r>
    <r>
      <rPr>
        <sz val="10"/>
        <rFont val="Times New Roman"/>
        <family val="1"/>
        <charset val="238"/>
      </rPr>
      <t>Susret mladeži i pomlatka Slovenija Hrvatska</t>
    </r>
  </si>
  <si>
    <t>osposobljavanje vatrogasnih  kadrova (predavači)</t>
  </si>
  <si>
    <t>županijski vatrogasni operater</t>
  </si>
  <si>
    <t xml:space="preserve">stručni skupovi, seminari </t>
  </si>
  <si>
    <t>dislokacija vatrogasaca</t>
  </si>
  <si>
    <t>POŽEŠKO-SLAVONSKE ŽUPANIJE</t>
  </si>
  <si>
    <t xml:space="preserve">       VATROGASNA ZAJEDNICA </t>
  </si>
  <si>
    <t>4261      B</t>
  </si>
  <si>
    <t>Ostali materijal za potrebe redovnog poslovanja - oprema za dislokaciju</t>
  </si>
  <si>
    <t>Sitni inventar - autogume</t>
  </si>
  <si>
    <t>Usluge čišćenja ureda zajednice, pranja i sl. (kamp Fažana)</t>
  </si>
  <si>
    <t>Komunalne usluge – odvoz smeća , voda za ured  Zajednice</t>
  </si>
  <si>
    <r>
      <t>10.</t>
    </r>
    <r>
      <rPr>
        <sz val="7"/>
        <rFont val="Times New Roman"/>
        <family val="1"/>
        <charset val="238"/>
      </rPr>
      <t xml:space="preserve">     </t>
    </r>
    <r>
      <rPr>
        <sz val="10"/>
        <rFont val="Times New Roman"/>
        <family val="1"/>
        <charset val="238"/>
      </rPr>
      <t>Donacija DVD-u Brestovac za sanaciju vatrog. spremišta od požara</t>
    </r>
  </si>
  <si>
    <t>Izvršenje</t>
  </si>
  <si>
    <t xml:space="preserve">Povrat više uplaćenog poreza </t>
  </si>
  <si>
    <t>Ostali materijal za potrebe redovnog poslovanja  -čitač karitce, baterije</t>
  </si>
  <si>
    <t>Oprema za vatrogasnu mladež- kape šilterice</t>
  </si>
  <si>
    <t>Prehrana za osposobljavnjae i državno vatrogasno natjecanje</t>
  </si>
  <si>
    <t xml:space="preserve">Poklon za  obljetnicu </t>
  </si>
  <si>
    <t>Deke  za Kamp Fažanu, svečana vatrogasna zastava</t>
  </si>
  <si>
    <t>U Požegi, 16.02.2026.</t>
  </si>
  <si>
    <t>Broj: 27-1/2026</t>
  </si>
  <si>
    <t xml:space="preserve">                   IZVJEŠĆE O FINANCIJSKOM POSLOVANJU VZ POŽEŠKO-SLAVONSKE ŽUPANIJE</t>
  </si>
  <si>
    <t xml:space="preserve"> ZA RAZDOBLJE OD 01.01. - 31.12.2025. GODINE</t>
  </si>
  <si>
    <t>PREDSJEDNIK:</t>
  </si>
  <si>
    <t>Troškovi za smještaj vatrogasaca (stručni skup, državno natjecanje)</t>
  </si>
  <si>
    <r>
      <t>3.</t>
    </r>
    <r>
      <rPr>
        <sz val="7"/>
        <rFont val="Times New Roman"/>
        <family val="1"/>
        <charset val="238"/>
      </rPr>
      <t xml:space="preserve">       </t>
    </r>
    <r>
      <rPr>
        <sz val="10"/>
        <rFont val="Times New Roman"/>
        <family val="1"/>
        <charset val="238"/>
      </rPr>
      <t>Donacija DVD-a za obljetnice (Dobrovac, Sulkovci, G. Emovci)</t>
    </r>
  </si>
  <si>
    <r>
      <t>1.</t>
    </r>
    <r>
      <rPr>
        <sz val="7"/>
        <rFont val="Times New Roman"/>
        <family val="1"/>
        <charset val="238"/>
      </rPr>
      <t xml:space="preserve">       </t>
    </r>
    <r>
      <rPr>
        <sz val="10"/>
        <rFont val="Times New Roman"/>
        <family val="1"/>
        <charset val="238"/>
      </rPr>
      <t>Donacija DVD-a za vatrogasne kupove V. Banovac, Kaptol, VZ Pakrac-Lipik</t>
    </r>
  </si>
  <si>
    <t>Službena, radna i zaštitna odjeća i obuća (hlače, jakna)</t>
  </si>
  <si>
    <t>Sitni inventar- uredska oprema (vješalica, stalak za tv)</t>
  </si>
  <si>
    <t>Dragutin  Žnidarec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</si>
</sst>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_-* #,##0.00\ [$€-41A]_-;\-* #,##0.00\ [$€-41A]_-;_-* &quot;-&quot;??\ [$€-41A]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7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6" xfId="0" applyFont="1" applyBorder="1" applyAlignment="1">
      <alignment vertical="top" wrapText="1"/>
    </xf>
    <xf numFmtId="0" fontId="0" fillId="0" borderId="0" xfId="0" applyAlignment="1">
      <alignment horizontal="right"/>
    </xf>
    <xf numFmtId="0" fontId="3" fillId="0" borderId="2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165" fontId="2" fillId="0" borderId="16" xfId="0" applyNumberFormat="1" applyFont="1" applyBorder="1" applyAlignment="1">
      <alignment horizontal="right" vertical="center" wrapText="1"/>
    </xf>
    <xf numFmtId="165" fontId="2" fillId="0" borderId="9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2" fillId="0" borderId="17" xfId="0" applyFont="1" applyBorder="1" applyAlignment="1">
      <alignment horizontal="left" vertical="center" wrapText="1"/>
    </xf>
    <xf numFmtId="165" fontId="2" fillId="0" borderId="17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5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top" wrapText="1"/>
    </xf>
    <xf numFmtId="0" fontId="2" fillId="0" borderId="25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1" xfId="0" applyFont="1" applyBorder="1" applyAlignment="1">
      <alignment vertical="center" wrapText="1"/>
    </xf>
    <xf numFmtId="0" fontId="2" fillId="0" borderId="21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3" fillId="3" borderId="27" xfId="0" applyFont="1" applyFill="1" applyBorder="1" applyAlignment="1">
      <alignment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vertical="center" wrapText="1"/>
    </xf>
    <xf numFmtId="165" fontId="3" fillId="3" borderId="28" xfId="0" applyNumberFormat="1" applyFont="1" applyFill="1" applyBorder="1" applyAlignment="1">
      <alignment horizontal="right" vertical="center" wrapText="1"/>
    </xf>
    <xf numFmtId="0" fontId="2" fillId="3" borderId="28" xfId="0" applyFont="1" applyFill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 vertical="center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21" xfId="0" applyFont="1" applyFill="1" applyBorder="1" applyAlignment="1">
      <alignment horizontal="left" vertical="top" wrapText="1"/>
    </xf>
    <xf numFmtId="0" fontId="4" fillId="3" borderId="25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top" wrapText="1"/>
    </xf>
    <xf numFmtId="0" fontId="2" fillId="2" borderId="31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16" fontId="2" fillId="3" borderId="34" xfId="0" applyNumberFormat="1" applyFont="1" applyFill="1" applyBorder="1" applyAlignment="1">
      <alignment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top" wrapText="1"/>
    </xf>
    <xf numFmtId="0" fontId="3" fillId="2" borderId="39" xfId="0" applyFont="1" applyFill="1" applyBorder="1" applyAlignment="1">
      <alignment vertical="center" wrapText="1"/>
    </xf>
    <xf numFmtId="165" fontId="3" fillId="2" borderId="39" xfId="0" applyNumberFormat="1" applyFont="1" applyFill="1" applyBorder="1" applyAlignment="1">
      <alignment horizontal="right" vertical="center" wrapText="1"/>
    </xf>
    <xf numFmtId="0" fontId="2" fillId="0" borderId="43" xfId="0" applyFont="1" applyBorder="1" applyAlignment="1">
      <alignment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4" xfId="0" applyFont="1" applyBorder="1" applyAlignment="1">
      <alignment vertical="center" wrapText="1"/>
    </xf>
    <xf numFmtId="165" fontId="2" fillId="0" borderId="44" xfId="0" applyNumberFormat="1" applyFont="1" applyBorder="1" applyAlignment="1">
      <alignment horizontal="right" vertical="center" wrapText="1"/>
    </xf>
    <xf numFmtId="0" fontId="3" fillId="3" borderId="33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vertical="center" wrapText="1"/>
    </xf>
    <xf numFmtId="165" fontId="3" fillId="3" borderId="7" xfId="0" applyNumberFormat="1" applyFont="1" applyFill="1" applyBorder="1" applyAlignment="1">
      <alignment horizontal="right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right" vertical="center" wrapText="1"/>
    </xf>
    <xf numFmtId="0" fontId="3" fillId="2" borderId="37" xfId="0" applyFont="1" applyFill="1" applyBorder="1" applyAlignment="1">
      <alignment horizontal="center" vertical="center" wrapText="1"/>
    </xf>
    <xf numFmtId="164" fontId="3" fillId="2" borderId="37" xfId="0" applyNumberFormat="1" applyFont="1" applyFill="1" applyBorder="1" applyAlignment="1">
      <alignment horizontal="right" vertical="center" wrapText="1"/>
    </xf>
    <xf numFmtId="0" fontId="2" fillId="0" borderId="46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28" xfId="0" applyFont="1" applyBorder="1" applyAlignment="1">
      <alignment horizontal="left" vertical="center" wrapText="1"/>
    </xf>
    <xf numFmtId="165" fontId="2" fillId="0" borderId="28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vertical="center" wrapText="1"/>
    </xf>
    <xf numFmtId="165" fontId="3" fillId="2" borderId="9" xfId="0" applyNumberFormat="1" applyFont="1" applyFill="1" applyBorder="1" applyAlignment="1">
      <alignment horizontal="right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left" vertical="top" wrapText="1"/>
    </xf>
    <xf numFmtId="0" fontId="2" fillId="0" borderId="18" xfId="0" applyFont="1" applyBorder="1" applyAlignment="1">
      <alignment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0" fontId="2" fillId="0" borderId="42" xfId="0" applyFont="1" applyBorder="1" applyAlignment="1">
      <alignment horizontal="left" vertical="top" wrapText="1"/>
    </xf>
    <xf numFmtId="0" fontId="2" fillId="0" borderId="38" xfId="0" applyFont="1" applyBorder="1" applyAlignment="1">
      <alignment vertical="center" wrapText="1"/>
    </xf>
    <xf numFmtId="165" fontId="2" fillId="0" borderId="39" xfId="0" applyNumberFormat="1" applyFont="1" applyBorder="1" applyAlignment="1">
      <alignment horizontal="right" vertical="center" wrapText="1"/>
    </xf>
    <xf numFmtId="0" fontId="3" fillId="0" borderId="48" xfId="0" applyFont="1" applyBorder="1" applyAlignment="1">
      <alignment horizontal="left" vertical="top" wrapText="1"/>
    </xf>
    <xf numFmtId="0" fontId="2" fillId="0" borderId="49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5" fillId="0" borderId="38" xfId="0" applyFont="1" applyBorder="1" applyAlignment="1">
      <alignment horizontal="left" vertical="center" wrapText="1"/>
    </xf>
    <xf numFmtId="165" fontId="3" fillId="2" borderId="17" xfId="0" applyNumberFormat="1" applyFont="1" applyFill="1" applyBorder="1" applyAlignment="1">
      <alignment horizontal="right" vertical="center" wrapText="1"/>
    </xf>
    <xf numFmtId="0" fontId="5" fillId="0" borderId="4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vertical="center" wrapText="1"/>
    </xf>
    <xf numFmtId="165" fontId="3" fillId="3" borderId="9" xfId="0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51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14" fontId="2" fillId="0" borderId="4" xfId="0" applyNumberFormat="1" applyFont="1" applyBorder="1" applyAlignment="1">
      <alignment vertical="center" wrapText="1"/>
    </xf>
    <xf numFmtId="0" fontId="2" fillId="0" borderId="56" xfId="0" applyFont="1" applyBorder="1" applyAlignment="1">
      <alignment vertical="center" wrapText="1"/>
    </xf>
    <xf numFmtId="0" fontId="2" fillId="3" borderId="20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center" wrapText="1"/>
    </xf>
    <xf numFmtId="14" fontId="2" fillId="0" borderId="24" xfId="0" applyNumberFormat="1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2" fillId="0" borderId="55" xfId="0" applyFont="1" applyBorder="1" applyAlignment="1">
      <alignment vertical="center" wrapText="1"/>
    </xf>
    <xf numFmtId="0" fontId="4" fillId="2" borderId="24" xfId="0" applyFont="1" applyFill="1" applyBorder="1" applyAlignment="1">
      <alignment vertical="top" wrapText="1"/>
    </xf>
    <xf numFmtId="0" fontId="4" fillId="2" borderId="61" xfId="0" applyFont="1" applyFill="1" applyBorder="1" applyAlignment="1">
      <alignment horizontal="left" vertical="center" wrapText="1"/>
    </xf>
    <xf numFmtId="0" fontId="4" fillId="2" borderId="62" xfId="0" applyFont="1" applyFill="1" applyBorder="1" applyAlignment="1">
      <alignment horizontal="left" vertical="top" wrapText="1"/>
    </xf>
    <xf numFmtId="0" fontId="4" fillId="2" borderId="63" xfId="0" applyFont="1" applyFill="1" applyBorder="1" applyAlignment="1">
      <alignment horizontal="left" vertical="center" wrapText="1"/>
    </xf>
    <xf numFmtId="4" fontId="3" fillId="2" borderId="64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52" xfId="0" applyFont="1" applyBorder="1" applyAlignment="1">
      <alignment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0" fontId="4" fillId="3" borderId="20" xfId="0" applyFont="1" applyFill="1" applyBorder="1" applyAlignment="1">
      <alignment horizontal="left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0" xfId="0" applyFont="1"/>
    <xf numFmtId="0" fontId="2" fillId="0" borderId="17" xfId="0" applyFont="1" applyBorder="1" applyAlignment="1">
      <alignment horizontal="left" vertical="top" wrapText="1"/>
    </xf>
    <xf numFmtId="0" fontId="2" fillId="0" borderId="23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57" xfId="0" applyFont="1" applyBorder="1" applyAlignment="1">
      <alignment vertical="center" wrapText="1"/>
    </xf>
    <xf numFmtId="0" fontId="2" fillId="0" borderId="7" xfId="0" applyFont="1" applyBorder="1" applyAlignment="1">
      <alignment vertical="top" wrapText="1"/>
    </xf>
    <xf numFmtId="0" fontId="2" fillId="0" borderId="10" xfId="0" applyFont="1" applyBorder="1" applyAlignment="1">
      <alignment horizontal="left" vertical="center" wrapText="1"/>
    </xf>
    <xf numFmtId="0" fontId="2" fillId="0" borderId="65" xfId="0" applyFont="1" applyBorder="1" applyAlignment="1">
      <alignment vertical="center" wrapText="1"/>
    </xf>
    <xf numFmtId="165" fontId="2" fillId="0" borderId="22" xfId="0" applyNumberFormat="1" applyFont="1" applyBorder="1" applyAlignment="1">
      <alignment horizontal="right" vertical="center" wrapText="1"/>
    </xf>
    <xf numFmtId="0" fontId="5" fillId="0" borderId="26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42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20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1" fillId="0" borderId="0" xfId="0" applyFont="1"/>
    <xf numFmtId="0" fontId="8" fillId="0" borderId="0" xfId="0" applyFont="1" applyAlignment="1">
      <alignment horizontal="center" vertical="center"/>
    </xf>
    <xf numFmtId="0" fontId="0" fillId="0" borderId="13" xfId="0" applyBorder="1"/>
    <xf numFmtId="0" fontId="4" fillId="0" borderId="21" xfId="0" applyFont="1" applyBorder="1" applyAlignment="1">
      <alignment horizontal="left" vertical="top" wrapText="1"/>
    </xf>
    <xf numFmtId="0" fontId="4" fillId="0" borderId="55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39" xfId="0" applyFont="1" applyBorder="1" applyAlignment="1">
      <alignment vertical="center" wrapText="1"/>
    </xf>
    <xf numFmtId="0" fontId="2" fillId="2" borderId="3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16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 wrapText="1"/>
    </xf>
    <xf numFmtId="0" fontId="2" fillId="0" borderId="57" xfId="0" applyFont="1" applyBorder="1" applyAlignment="1">
      <alignment vertical="center" wrapText="1"/>
    </xf>
    <xf numFmtId="0" fontId="2" fillId="0" borderId="58" xfId="0" applyFont="1" applyBorder="1" applyAlignment="1">
      <alignment vertical="center" wrapText="1"/>
    </xf>
    <xf numFmtId="0" fontId="2" fillId="0" borderId="1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59" xfId="0" applyFont="1" applyBorder="1" applyAlignment="1">
      <alignment vertical="center" wrapText="1"/>
    </xf>
    <xf numFmtId="0" fontId="2" fillId="0" borderId="60" xfId="0" applyFont="1" applyBorder="1" applyAlignment="1">
      <alignment vertical="center" wrapText="1"/>
    </xf>
    <xf numFmtId="0" fontId="2" fillId="0" borderId="17" xfId="0" applyFont="1" applyBorder="1" applyAlignment="1">
      <alignment horizontal="left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165" fontId="3" fillId="3" borderId="17" xfId="0" applyNumberFormat="1" applyFont="1" applyFill="1" applyBorder="1" applyAlignment="1">
      <alignment horizontal="center" vertical="center" wrapText="1"/>
    </xf>
    <xf numFmtId="165" fontId="3" fillId="3" borderId="9" xfId="0" applyNumberFormat="1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top" wrapText="1"/>
    </xf>
    <xf numFmtId="0" fontId="2" fillId="3" borderId="57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top" wrapText="1"/>
    </xf>
    <xf numFmtId="0" fontId="5" fillId="0" borderId="55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352425</xdr:colOff>
      <xdr:row>5</xdr:row>
      <xdr:rowOff>123825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477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400050</xdr:colOff>
          <xdr:row>0</xdr:row>
          <xdr:rowOff>28575</xdr:rowOff>
        </xdr:from>
        <xdr:to>
          <xdr:col>2</xdr:col>
          <xdr:colOff>581025</xdr:colOff>
          <xdr:row>5</xdr:row>
          <xdr:rowOff>142875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CD992-D2D9-43A2-9831-2F94D23804B5}">
  <dimension ref="A1:G142"/>
  <sheetViews>
    <sheetView tabSelected="1" view="pageLayout" topLeftCell="A121" zoomScaleNormal="120" zoomScaleSheetLayoutView="100" workbookViewId="0">
      <selection activeCell="C141" sqref="C141"/>
    </sheetView>
  </sheetViews>
  <sheetFormatPr defaultRowHeight="15" x14ac:dyDescent="0.25"/>
  <cols>
    <col min="1" max="2" width="9.85546875" customWidth="1"/>
    <col min="3" max="3" width="57" customWidth="1"/>
    <col min="4" max="5" width="15.7109375" style="19" customWidth="1"/>
  </cols>
  <sheetData>
    <row r="1" spans="1:7" ht="15.75" x14ac:dyDescent="0.25">
      <c r="A1" s="170" t="s">
        <v>73</v>
      </c>
      <c r="B1" s="169"/>
      <c r="F1" s="169"/>
    </row>
    <row r="4" spans="1:7" ht="18.75" x14ac:dyDescent="0.3">
      <c r="C4" s="184" t="s">
        <v>165</v>
      </c>
      <c r="D4" s="184"/>
      <c r="E4" s="184"/>
      <c r="F4" s="184"/>
      <c r="G4" s="184"/>
    </row>
    <row r="5" spans="1:7" ht="18.75" x14ac:dyDescent="0.3">
      <c r="C5" s="184" t="s">
        <v>166</v>
      </c>
      <c r="D5" s="184"/>
      <c r="E5" s="184"/>
      <c r="F5" s="184"/>
      <c r="G5" s="184"/>
    </row>
    <row r="6" spans="1:7" ht="18.75" x14ac:dyDescent="0.3">
      <c r="C6" s="184"/>
      <c r="D6" s="184"/>
      <c r="E6" s="184"/>
    </row>
    <row r="7" spans="1:7" x14ac:dyDescent="0.25">
      <c r="A7" s="185" t="s">
        <v>149</v>
      </c>
      <c r="B7" s="185"/>
      <c r="C7" s="185"/>
    </row>
    <row r="8" spans="1:7" x14ac:dyDescent="0.25">
      <c r="A8" s="185" t="s">
        <v>148</v>
      </c>
      <c r="B8" s="185"/>
      <c r="C8" s="185"/>
    </row>
    <row r="9" spans="1:7" x14ac:dyDescent="0.25">
      <c r="A9" s="148"/>
    </row>
    <row r="10" spans="1:7" x14ac:dyDescent="0.25">
      <c r="A10" s="148" t="s">
        <v>164</v>
      </c>
    </row>
    <row r="11" spans="1:7" x14ac:dyDescent="0.25">
      <c r="A11" s="148" t="s">
        <v>163</v>
      </c>
    </row>
    <row r="12" spans="1:7" x14ac:dyDescent="0.25">
      <c r="A12" s="148"/>
    </row>
    <row r="13" spans="1:7" ht="15.75" thickBot="1" x14ac:dyDescent="0.3">
      <c r="A13" s="148"/>
    </row>
    <row r="14" spans="1:7" ht="16.5" customHeight="1" thickTop="1" x14ac:dyDescent="0.25">
      <c r="A14" s="67" t="s">
        <v>113</v>
      </c>
      <c r="B14" s="68" t="s">
        <v>1</v>
      </c>
      <c r="C14" s="201" t="s">
        <v>3</v>
      </c>
      <c r="D14" s="201" t="s">
        <v>119</v>
      </c>
      <c r="E14" s="201" t="s">
        <v>156</v>
      </c>
    </row>
    <row r="15" spans="1:7" ht="16.5" customHeight="1" x14ac:dyDescent="0.25">
      <c r="A15" s="177"/>
      <c r="B15" s="178"/>
      <c r="C15" s="202"/>
      <c r="D15" s="202"/>
      <c r="E15" s="202"/>
    </row>
    <row r="16" spans="1:7" ht="16.5" customHeight="1" thickBot="1" x14ac:dyDescent="0.3">
      <c r="A16" s="75" t="s">
        <v>114</v>
      </c>
      <c r="B16" s="74" t="s">
        <v>2</v>
      </c>
      <c r="C16" s="203"/>
      <c r="D16" s="203"/>
      <c r="E16" s="203"/>
    </row>
    <row r="17" spans="1:5" ht="16.5" customHeight="1" thickTop="1" thickBot="1" x14ac:dyDescent="0.3">
      <c r="A17" s="73">
        <v>1</v>
      </c>
      <c r="B17" s="5">
        <v>2</v>
      </c>
      <c r="C17" s="5">
        <v>3</v>
      </c>
      <c r="D17" s="5">
        <v>4</v>
      </c>
      <c r="E17" s="5">
        <v>5</v>
      </c>
    </row>
    <row r="18" spans="1:5" ht="16.5" customHeight="1" thickBot="1" x14ac:dyDescent="0.3">
      <c r="A18" s="86">
        <v>1</v>
      </c>
      <c r="B18" s="87"/>
      <c r="C18" s="88" t="s">
        <v>124</v>
      </c>
      <c r="D18" s="89"/>
      <c r="E18" s="89"/>
    </row>
    <row r="19" spans="1:5" ht="16.5" customHeight="1" thickTop="1" thickBot="1" x14ac:dyDescent="0.3">
      <c r="A19" s="82" t="s">
        <v>4</v>
      </c>
      <c r="B19" s="83">
        <v>33</v>
      </c>
      <c r="C19" s="84" t="s">
        <v>5</v>
      </c>
      <c r="D19" s="85">
        <f>SUM(D20,D21)</f>
        <v>126754.06</v>
      </c>
      <c r="E19" s="85">
        <v>125731.33</v>
      </c>
    </row>
    <row r="20" spans="1:5" ht="16.5" customHeight="1" x14ac:dyDescent="0.25">
      <c r="A20" s="70" t="s">
        <v>6</v>
      </c>
      <c r="B20" s="32">
        <v>331</v>
      </c>
      <c r="C20" s="8" t="s">
        <v>7</v>
      </c>
      <c r="D20" s="23">
        <v>118000</v>
      </c>
      <c r="E20" s="23">
        <v>117996</v>
      </c>
    </row>
    <row r="21" spans="1:5" ht="16.5" customHeight="1" thickBot="1" x14ac:dyDescent="0.3">
      <c r="A21" s="90" t="s">
        <v>8</v>
      </c>
      <c r="B21" s="21" t="s">
        <v>118</v>
      </c>
      <c r="C21" s="6" t="s">
        <v>10</v>
      </c>
      <c r="D21" s="144">
        <v>8754.06</v>
      </c>
      <c r="E21" s="144">
        <v>7735.33</v>
      </c>
    </row>
    <row r="22" spans="1:5" ht="16.5" customHeight="1" thickBot="1" x14ac:dyDescent="0.3">
      <c r="A22" s="69" t="s">
        <v>11</v>
      </c>
      <c r="B22" s="55">
        <v>34</v>
      </c>
      <c r="C22" s="56" t="s">
        <v>12</v>
      </c>
      <c r="D22" s="57">
        <f>SUM(D23)</f>
        <v>2</v>
      </c>
      <c r="E22" s="57">
        <v>1.37</v>
      </c>
    </row>
    <row r="23" spans="1:5" ht="16.5" customHeight="1" thickBot="1" x14ac:dyDescent="0.3">
      <c r="A23" s="91" t="s">
        <v>13</v>
      </c>
      <c r="B23" s="92">
        <v>341</v>
      </c>
      <c r="C23" s="35" t="s">
        <v>14</v>
      </c>
      <c r="D23" s="93">
        <v>2</v>
      </c>
      <c r="E23" s="93">
        <v>1.37</v>
      </c>
    </row>
    <row r="24" spans="1:5" ht="16.5" customHeight="1" thickBot="1" x14ac:dyDescent="0.3">
      <c r="A24" s="69" t="s">
        <v>15</v>
      </c>
      <c r="B24" s="55">
        <v>35</v>
      </c>
      <c r="C24" s="56" t="s">
        <v>16</v>
      </c>
      <c r="D24" s="57">
        <f>SUM(D25)</f>
        <v>1136.51</v>
      </c>
      <c r="E24" s="57">
        <v>679.45</v>
      </c>
    </row>
    <row r="25" spans="1:5" ht="16.5" customHeight="1" x14ac:dyDescent="0.25">
      <c r="A25" s="71" t="s">
        <v>15</v>
      </c>
      <c r="B25" s="27">
        <v>3511</v>
      </c>
      <c r="C25" s="198" t="s">
        <v>26</v>
      </c>
      <c r="D25" s="28">
        <v>1136.51</v>
      </c>
      <c r="E25" s="28">
        <v>679.45</v>
      </c>
    </row>
    <row r="26" spans="1:5" ht="16.5" customHeight="1" thickBot="1" x14ac:dyDescent="0.3">
      <c r="A26" s="71"/>
      <c r="B26" s="27"/>
      <c r="C26" s="198"/>
      <c r="D26" s="28"/>
      <c r="E26" s="28">
        <v>0</v>
      </c>
    </row>
    <row r="27" spans="1:5" ht="16.5" customHeight="1" thickBot="1" x14ac:dyDescent="0.3">
      <c r="A27" s="72" t="s">
        <v>25</v>
      </c>
      <c r="B27" s="55">
        <v>36</v>
      </c>
      <c r="C27" s="58" t="s">
        <v>17</v>
      </c>
      <c r="D27" s="57">
        <f>SUM(D29:D32)</f>
        <v>13908.92</v>
      </c>
      <c r="E27" s="57">
        <v>1980.52</v>
      </c>
    </row>
    <row r="28" spans="1:5" ht="16.5" customHeight="1" x14ac:dyDescent="0.25">
      <c r="A28" s="71" t="s">
        <v>18</v>
      </c>
      <c r="B28" s="27">
        <v>361121</v>
      </c>
      <c r="C28" s="9" t="s">
        <v>19</v>
      </c>
      <c r="D28" s="23"/>
      <c r="E28" s="23"/>
    </row>
    <row r="29" spans="1:5" ht="16.5" customHeight="1" x14ac:dyDescent="0.25">
      <c r="A29" s="71"/>
      <c r="B29" s="27"/>
      <c r="C29" s="8" t="s">
        <v>20</v>
      </c>
      <c r="D29" s="23">
        <v>7000</v>
      </c>
      <c r="E29" s="23">
        <v>0</v>
      </c>
    </row>
    <row r="30" spans="1:5" ht="16.5" customHeight="1" x14ac:dyDescent="0.25">
      <c r="A30" s="70"/>
      <c r="B30" s="32"/>
      <c r="C30" s="8" t="s">
        <v>21</v>
      </c>
      <c r="D30" s="23">
        <v>800</v>
      </c>
      <c r="E30" s="23">
        <v>972.62</v>
      </c>
    </row>
    <row r="31" spans="1:5" ht="16.5" customHeight="1" x14ac:dyDescent="0.25">
      <c r="A31" s="70"/>
      <c r="B31" s="32"/>
      <c r="C31" s="8" t="s">
        <v>22</v>
      </c>
      <c r="D31" s="23">
        <v>5308.92</v>
      </c>
      <c r="E31" s="23">
        <v>163.65</v>
      </c>
    </row>
    <row r="32" spans="1:5" ht="16.5" customHeight="1" thickBot="1" x14ac:dyDescent="0.3">
      <c r="A32" s="78" t="s">
        <v>23</v>
      </c>
      <c r="B32" s="79">
        <v>361</v>
      </c>
      <c r="C32" s="80" t="s">
        <v>128</v>
      </c>
      <c r="D32" s="81">
        <v>800</v>
      </c>
      <c r="E32" s="81">
        <v>827.59</v>
      </c>
    </row>
    <row r="33" spans="1:5" ht="16.5" customHeight="1" thickTop="1" thickBot="1" x14ac:dyDescent="0.3">
      <c r="A33" s="174"/>
      <c r="B33" s="175">
        <v>363</v>
      </c>
      <c r="C33" s="176" t="s">
        <v>157</v>
      </c>
      <c r="D33" s="108">
        <v>0</v>
      </c>
      <c r="E33" s="108">
        <v>16.66</v>
      </c>
    </row>
    <row r="34" spans="1:5" ht="16.5" customHeight="1" thickTop="1" thickBot="1" x14ac:dyDescent="0.3">
      <c r="A34" s="199"/>
      <c r="B34" s="200"/>
      <c r="C34" s="76" t="s">
        <v>24</v>
      </c>
      <c r="D34" s="77">
        <f>SUM(D19,D22,D24,D27)</f>
        <v>141801.49</v>
      </c>
      <c r="E34" s="77">
        <v>128392.67</v>
      </c>
    </row>
    <row r="35" spans="1:5" ht="16.5" customHeight="1" thickTop="1" x14ac:dyDescent="0.25">
      <c r="A35" s="204" t="s">
        <v>0</v>
      </c>
      <c r="B35" s="125" t="s">
        <v>1</v>
      </c>
      <c r="C35" s="206" t="s">
        <v>3</v>
      </c>
      <c r="D35" s="216" t="s">
        <v>127</v>
      </c>
      <c r="E35" s="216" t="s">
        <v>156</v>
      </c>
    </row>
    <row r="36" spans="1:5" ht="16.5" customHeight="1" thickBot="1" x14ac:dyDescent="0.3">
      <c r="A36" s="205"/>
      <c r="B36" s="74" t="s">
        <v>27</v>
      </c>
      <c r="C36" s="207"/>
      <c r="D36" s="203"/>
      <c r="E36" s="203"/>
    </row>
    <row r="37" spans="1:5" ht="16.5" customHeight="1" thickTop="1" x14ac:dyDescent="0.25">
      <c r="A37" s="34">
        <v>1</v>
      </c>
      <c r="B37" s="94">
        <v>2</v>
      </c>
      <c r="C37" s="25">
        <v>3</v>
      </c>
      <c r="D37" s="11">
        <v>4</v>
      </c>
      <c r="E37" s="11">
        <v>5</v>
      </c>
    </row>
    <row r="38" spans="1:5" ht="16.5" customHeight="1" thickBot="1" x14ac:dyDescent="0.3">
      <c r="A38" s="126">
        <v>2</v>
      </c>
      <c r="B38" s="98"/>
      <c r="C38" s="99" t="s">
        <v>123</v>
      </c>
      <c r="D38" s="100"/>
      <c r="E38" s="100"/>
    </row>
    <row r="39" spans="1:5" ht="16.5" customHeight="1" thickTop="1" x14ac:dyDescent="0.25">
      <c r="A39" s="127" t="s">
        <v>28</v>
      </c>
      <c r="B39" s="95">
        <v>41</v>
      </c>
      <c r="C39" s="96" t="s">
        <v>29</v>
      </c>
      <c r="D39" s="97">
        <f>SUM(D40,D41,D42,D43)</f>
        <v>56151</v>
      </c>
      <c r="E39" s="97">
        <v>58163.6</v>
      </c>
    </row>
    <row r="40" spans="1:5" ht="16.5" customHeight="1" x14ac:dyDescent="0.25">
      <c r="A40" s="2" t="s">
        <v>30</v>
      </c>
      <c r="B40" s="42">
        <v>411</v>
      </c>
      <c r="C40" s="45" t="s">
        <v>31</v>
      </c>
      <c r="D40" s="31">
        <v>44200</v>
      </c>
      <c r="E40" s="31">
        <v>45890.34</v>
      </c>
    </row>
    <row r="41" spans="1:5" ht="16.5" customHeight="1" x14ac:dyDescent="0.25">
      <c r="A41" s="2" t="s">
        <v>32</v>
      </c>
      <c r="B41" s="42">
        <v>412</v>
      </c>
      <c r="C41" s="45" t="s">
        <v>33</v>
      </c>
      <c r="D41" s="31">
        <v>1200</v>
      </c>
      <c r="E41" s="31">
        <v>1103.5</v>
      </c>
    </row>
    <row r="42" spans="1:5" ht="16.5" customHeight="1" x14ac:dyDescent="0.25">
      <c r="A42" s="128" t="s">
        <v>28</v>
      </c>
      <c r="B42" s="42">
        <v>4133</v>
      </c>
      <c r="C42" s="45" t="s">
        <v>120</v>
      </c>
      <c r="D42" s="31">
        <v>3458</v>
      </c>
      <c r="E42" s="31">
        <v>3597.79</v>
      </c>
    </row>
    <row r="43" spans="1:5" ht="16.5" customHeight="1" thickBot="1" x14ac:dyDescent="0.3">
      <c r="A43" s="129" t="s">
        <v>34</v>
      </c>
      <c r="B43" s="109">
        <v>413</v>
      </c>
      <c r="C43" s="110" t="s">
        <v>35</v>
      </c>
      <c r="D43" s="81">
        <v>7293</v>
      </c>
      <c r="E43" s="81">
        <v>7571.97</v>
      </c>
    </row>
    <row r="44" spans="1:5" ht="16.5" customHeight="1" thickTop="1" x14ac:dyDescent="0.25">
      <c r="A44" s="127" t="s">
        <v>36</v>
      </c>
      <c r="B44" s="95">
        <v>42</v>
      </c>
      <c r="C44" s="96" t="s">
        <v>37</v>
      </c>
      <c r="D44" s="97">
        <v>47849.97</v>
      </c>
      <c r="E44" s="97">
        <v>31988.1</v>
      </c>
    </row>
    <row r="45" spans="1:5" ht="16.5" customHeight="1" x14ac:dyDescent="0.25">
      <c r="A45" s="130" t="s">
        <v>38</v>
      </c>
      <c r="B45" s="63">
        <v>421</v>
      </c>
      <c r="C45" s="59" t="s">
        <v>39</v>
      </c>
      <c r="D45" s="60">
        <f>SUM(D46)</f>
        <v>800</v>
      </c>
      <c r="E45" s="60">
        <v>409.5</v>
      </c>
    </row>
    <row r="46" spans="1:5" ht="16.5" customHeight="1" thickBot="1" x14ac:dyDescent="0.3">
      <c r="A46" s="18"/>
      <c r="B46" s="115">
        <v>4211</v>
      </c>
      <c r="C46" s="101" t="s">
        <v>40</v>
      </c>
      <c r="D46" s="102">
        <v>800</v>
      </c>
      <c r="E46" s="102">
        <v>409.5</v>
      </c>
    </row>
    <row r="47" spans="1:5" ht="16.5" customHeight="1" x14ac:dyDescent="0.25">
      <c r="A47" s="215" t="s">
        <v>41</v>
      </c>
      <c r="B47" s="214">
        <v>422</v>
      </c>
      <c r="C47" s="212" t="s">
        <v>42</v>
      </c>
      <c r="D47" s="208">
        <f>SUM(D50,D51)</f>
        <v>6970</v>
      </c>
      <c r="E47" s="208">
        <v>4670.2</v>
      </c>
    </row>
    <row r="48" spans="1:5" ht="16.5" customHeight="1" x14ac:dyDescent="0.25">
      <c r="A48" s="215"/>
      <c r="B48" s="214"/>
      <c r="C48" s="213"/>
      <c r="D48" s="209"/>
      <c r="E48" s="209"/>
    </row>
    <row r="49" spans="1:5" ht="16.5" customHeight="1" x14ac:dyDescent="0.25">
      <c r="A49" s="192"/>
      <c r="B49" s="39">
        <v>4221</v>
      </c>
      <c r="C49" s="162" t="s">
        <v>115</v>
      </c>
      <c r="D49" s="22"/>
      <c r="E49" s="22"/>
    </row>
    <row r="50" spans="1:5" ht="16.5" customHeight="1" x14ac:dyDescent="0.25">
      <c r="A50" s="192"/>
      <c r="B50" s="41"/>
      <c r="C50" s="24" t="s">
        <v>43</v>
      </c>
      <c r="D50" s="23">
        <v>6270</v>
      </c>
      <c r="E50" s="23">
        <v>4424.3599999999997</v>
      </c>
    </row>
    <row r="51" spans="1:5" ht="16.5" customHeight="1" thickBot="1" x14ac:dyDescent="0.3">
      <c r="A51" s="193"/>
      <c r="B51" s="119">
        <v>4222</v>
      </c>
      <c r="C51" s="104" t="s">
        <v>44</v>
      </c>
      <c r="D51" s="105">
        <v>700</v>
      </c>
      <c r="E51" s="105">
        <v>245.84</v>
      </c>
    </row>
    <row r="52" spans="1:5" ht="16.5" customHeight="1" x14ac:dyDescent="0.25">
      <c r="A52" s="131" t="s">
        <v>45</v>
      </c>
      <c r="B52" s="116">
        <v>424</v>
      </c>
      <c r="C52" s="117" t="s">
        <v>46</v>
      </c>
      <c r="D52" s="118">
        <f>SUM(D54,D55,D57,D58)</f>
        <v>12609.97</v>
      </c>
      <c r="E52" s="118">
        <v>2220</v>
      </c>
    </row>
    <row r="53" spans="1:5" ht="16.5" customHeight="1" x14ac:dyDescent="0.25">
      <c r="A53" s="194" t="s">
        <v>47</v>
      </c>
      <c r="B53" s="152">
        <v>4241</v>
      </c>
      <c r="C53" s="162" t="s">
        <v>48</v>
      </c>
      <c r="D53" s="28"/>
      <c r="E53" s="28"/>
    </row>
    <row r="54" spans="1:5" ht="16.5" customHeight="1" x14ac:dyDescent="0.25">
      <c r="A54" s="192"/>
      <c r="B54" s="150" t="s">
        <v>100</v>
      </c>
      <c r="C54" s="24" t="s">
        <v>144</v>
      </c>
      <c r="D54" s="23">
        <v>6600</v>
      </c>
      <c r="E54" s="23">
        <v>187.5</v>
      </c>
    </row>
    <row r="55" spans="1:5" ht="16.5" customHeight="1" x14ac:dyDescent="0.25">
      <c r="A55" s="195"/>
      <c r="B55" s="151"/>
      <c r="C55" s="46" t="s">
        <v>145</v>
      </c>
      <c r="D55" s="31">
        <v>291.89999999999998</v>
      </c>
      <c r="E55" s="31">
        <v>0</v>
      </c>
    </row>
    <row r="56" spans="1:5" ht="16.5" customHeight="1" x14ac:dyDescent="0.25">
      <c r="A56" s="132" t="s">
        <v>36</v>
      </c>
      <c r="B56" s="190">
        <v>4242</v>
      </c>
      <c r="C56" s="162" t="s">
        <v>50</v>
      </c>
      <c r="D56" s="28"/>
      <c r="E56" s="28"/>
    </row>
    <row r="57" spans="1:5" ht="16.5" customHeight="1" x14ac:dyDescent="0.25">
      <c r="A57" s="17"/>
      <c r="B57" s="190"/>
      <c r="C57" s="24" t="s">
        <v>146</v>
      </c>
      <c r="D57" s="23">
        <v>2400</v>
      </c>
      <c r="E57" s="23">
        <v>2032.5</v>
      </c>
    </row>
    <row r="58" spans="1:5" ht="16.5" customHeight="1" thickBot="1" x14ac:dyDescent="0.3">
      <c r="A58" s="4" t="s">
        <v>49</v>
      </c>
      <c r="B58" s="191"/>
      <c r="C58" s="120" t="s">
        <v>147</v>
      </c>
      <c r="D58" s="105">
        <v>3318.07</v>
      </c>
      <c r="E58" s="105">
        <v>0</v>
      </c>
    </row>
    <row r="59" spans="1:5" ht="16.5" customHeight="1" x14ac:dyDescent="0.25">
      <c r="A59" s="133" t="s">
        <v>51</v>
      </c>
      <c r="B59" s="116">
        <v>425</v>
      </c>
      <c r="C59" s="117" t="s">
        <v>52</v>
      </c>
      <c r="D59" s="118">
        <v>11550</v>
      </c>
      <c r="E59" s="118">
        <v>10133.66</v>
      </c>
    </row>
    <row r="60" spans="1:5" ht="16.5" customHeight="1" x14ac:dyDescent="0.25">
      <c r="A60" s="181"/>
      <c r="B60" s="147">
        <v>4251</v>
      </c>
      <c r="C60" s="43" t="s">
        <v>53</v>
      </c>
      <c r="D60" s="30">
        <f>SUM(D61,D62,D63)</f>
        <v>2300</v>
      </c>
      <c r="E60" s="30">
        <v>1777.09</v>
      </c>
    </row>
    <row r="61" spans="1:5" ht="16.5" customHeight="1" x14ac:dyDescent="0.25">
      <c r="A61" s="17"/>
      <c r="B61" s="37">
        <v>4251</v>
      </c>
      <c r="C61" s="13" t="s">
        <v>54</v>
      </c>
      <c r="D61" s="23">
        <v>200</v>
      </c>
      <c r="E61" s="23">
        <v>34.340000000000003</v>
      </c>
    </row>
    <row r="62" spans="1:5" ht="16.5" customHeight="1" x14ac:dyDescent="0.25">
      <c r="A62" s="17"/>
      <c r="B62" s="47">
        <v>4251</v>
      </c>
      <c r="C62" s="45" t="s">
        <v>55</v>
      </c>
      <c r="D62" s="31">
        <v>1900</v>
      </c>
      <c r="E62" s="31">
        <v>1742.75</v>
      </c>
    </row>
    <row r="63" spans="1:5" ht="16.5" customHeight="1" thickBot="1" x14ac:dyDescent="0.3">
      <c r="A63" s="4"/>
      <c r="B63" s="121">
        <v>4251</v>
      </c>
      <c r="C63" s="101" t="s">
        <v>56</v>
      </c>
      <c r="D63" s="102">
        <v>200</v>
      </c>
      <c r="E63" s="102">
        <v>0</v>
      </c>
    </row>
    <row r="64" spans="1:5" ht="16.5" customHeight="1" x14ac:dyDescent="0.25">
      <c r="A64" s="140"/>
      <c r="B64" s="122">
        <v>4252</v>
      </c>
      <c r="C64" s="141" t="s">
        <v>57</v>
      </c>
      <c r="D64" s="142">
        <v>2700</v>
      </c>
      <c r="E64" s="29">
        <v>2778.17</v>
      </c>
    </row>
    <row r="65" spans="1:5" ht="16.5" customHeight="1" x14ac:dyDescent="0.25">
      <c r="A65" s="2"/>
      <c r="B65" s="47">
        <v>4252</v>
      </c>
      <c r="C65" s="48" t="s">
        <v>122</v>
      </c>
      <c r="D65" s="31">
        <v>200</v>
      </c>
      <c r="E65" s="31">
        <v>19.93</v>
      </c>
    </row>
    <row r="66" spans="1:5" ht="16.5" customHeight="1" x14ac:dyDescent="0.25">
      <c r="A66" s="17"/>
      <c r="B66" s="37">
        <v>4252</v>
      </c>
      <c r="C66" s="45" t="s">
        <v>121</v>
      </c>
      <c r="D66" s="31">
        <v>0</v>
      </c>
      <c r="E66" s="31">
        <v>0</v>
      </c>
    </row>
    <row r="67" spans="1:5" ht="16.5" customHeight="1" thickBot="1" x14ac:dyDescent="0.3">
      <c r="A67" s="4"/>
      <c r="B67" s="121">
        <v>4252</v>
      </c>
      <c r="C67" s="101" t="s">
        <v>58</v>
      </c>
      <c r="D67" s="102">
        <v>2500</v>
      </c>
      <c r="E67" s="102">
        <v>2758.24</v>
      </c>
    </row>
    <row r="68" spans="1:5" ht="16.5" customHeight="1" x14ac:dyDescent="0.25">
      <c r="A68" s="17"/>
      <c r="B68" s="38">
        <v>4254</v>
      </c>
      <c r="C68" s="26" t="s">
        <v>59</v>
      </c>
      <c r="D68" s="29">
        <v>1670</v>
      </c>
      <c r="E68" s="29">
        <v>1341.2</v>
      </c>
    </row>
    <row r="69" spans="1:5" ht="16.5" customHeight="1" x14ac:dyDescent="0.25">
      <c r="A69" s="20"/>
      <c r="B69" s="41">
        <v>4254</v>
      </c>
      <c r="C69" s="46" t="s">
        <v>153</v>
      </c>
      <c r="D69" s="31">
        <v>1300</v>
      </c>
      <c r="E69" s="31">
        <v>1214.6099999999999</v>
      </c>
    </row>
    <row r="70" spans="1:5" ht="16.5" customHeight="1" x14ac:dyDescent="0.25">
      <c r="A70" s="10"/>
      <c r="B70" s="47">
        <v>4254</v>
      </c>
      <c r="C70" s="46" t="s">
        <v>154</v>
      </c>
      <c r="D70" s="31">
        <v>250</v>
      </c>
      <c r="E70" s="31">
        <v>126.59</v>
      </c>
    </row>
    <row r="71" spans="1:5" ht="16.5" customHeight="1" x14ac:dyDescent="0.25">
      <c r="A71" s="20"/>
      <c r="B71" s="37">
        <v>4254</v>
      </c>
      <c r="C71" s="13" t="s">
        <v>60</v>
      </c>
      <c r="D71" s="23">
        <v>180</v>
      </c>
      <c r="E71" s="23">
        <v>0</v>
      </c>
    </row>
    <row r="72" spans="1:5" ht="16.5" customHeight="1" thickBot="1" x14ac:dyDescent="0.3">
      <c r="A72" s="12"/>
      <c r="B72" s="115">
        <v>4255</v>
      </c>
      <c r="C72" s="101" t="s">
        <v>61</v>
      </c>
      <c r="D72" s="33">
        <v>2380</v>
      </c>
      <c r="E72" s="33">
        <v>2378.7199999999998</v>
      </c>
    </row>
    <row r="73" spans="1:5" ht="16.5" customHeight="1" x14ac:dyDescent="0.25">
      <c r="A73" s="20"/>
      <c r="B73" s="38">
        <v>4256</v>
      </c>
      <c r="C73" s="13" t="s">
        <v>62</v>
      </c>
      <c r="D73" s="29">
        <v>0</v>
      </c>
      <c r="E73" s="29">
        <v>0</v>
      </c>
    </row>
    <row r="74" spans="1:5" ht="16.5" customHeight="1" thickBot="1" x14ac:dyDescent="0.3">
      <c r="A74" s="12"/>
      <c r="B74" s="115">
        <v>4258</v>
      </c>
      <c r="C74" s="101" t="s">
        <v>63</v>
      </c>
      <c r="D74" s="33">
        <v>200</v>
      </c>
      <c r="E74" s="33">
        <v>374.38</v>
      </c>
    </row>
    <row r="75" spans="1:5" ht="16.5" customHeight="1" x14ac:dyDescent="0.25">
      <c r="A75" s="17"/>
      <c r="B75" s="38">
        <v>4259</v>
      </c>
      <c r="C75" s="26" t="s">
        <v>64</v>
      </c>
      <c r="D75" s="29">
        <v>2300</v>
      </c>
      <c r="E75" s="29">
        <v>1484.1</v>
      </c>
    </row>
    <row r="76" spans="1:5" ht="16.5" customHeight="1" x14ac:dyDescent="0.25">
      <c r="A76" s="17"/>
      <c r="B76" s="47">
        <v>4259</v>
      </c>
      <c r="C76" s="45" t="s">
        <v>65</v>
      </c>
      <c r="D76" s="31">
        <v>900</v>
      </c>
      <c r="E76" s="31">
        <v>678.25</v>
      </c>
    </row>
    <row r="77" spans="1:5" ht="16.5" customHeight="1" x14ac:dyDescent="0.25">
      <c r="A77" s="17"/>
      <c r="B77" s="39">
        <v>4259</v>
      </c>
      <c r="C77" s="156" t="s">
        <v>66</v>
      </c>
      <c r="D77" s="31">
        <v>400</v>
      </c>
      <c r="E77" s="31">
        <v>321.58999999999997</v>
      </c>
    </row>
    <row r="78" spans="1:5" ht="16.5" customHeight="1" x14ac:dyDescent="0.25">
      <c r="A78" s="153"/>
      <c r="B78" s="47" t="s">
        <v>131</v>
      </c>
      <c r="C78" s="1" t="s">
        <v>141</v>
      </c>
      <c r="D78" s="157">
        <v>600</v>
      </c>
      <c r="E78" s="22">
        <v>0</v>
      </c>
    </row>
    <row r="79" spans="1:5" ht="16.5" customHeight="1" thickBot="1" x14ac:dyDescent="0.3">
      <c r="A79" s="4"/>
      <c r="B79" s="119">
        <v>4259</v>
      </c>
      <c r="C79" s="104" t="s">
        <v>67</v>
      </c>
      <c r="D79" s="102">
        <v>400</v>
      </c>
      <c r="E79" s="102">
        <v>484.26</v>
      </c>
    </row>
    <row r="80" spans="1:5" ht="16.5" customHeight="1" thickBot="1" x14ac:dyDescent="0.3">
      <c r="A80" s="54" t="s">
        <v>68</v>
      </c>
      <c r="B80" s="123">
        <v>426</v>
      </c>
      <c r="C80" s="124" t="s">
        <v>69</v>
      </c>
      <c r="D80" s="57">
        <v>9620</v>
      </c>
      <c r="E80" s="57">
        <v>8091.67</v>
      </c>
    </row>
    <row r="81" spans="1:7" ht="16.5" customHeight="1" x14ac:dyDescent="0.25">
      <c r="A81" s="17" t="s">
        <v>68</v>
      </c>
      <c r="B81" s="38">
        <v>4261</v>
      </c>
      <c r="C81" s="26" t="s">
        <v>70</v>
      </c>
      <c r="D81" s="29">
        <v>3670</v>
      </c>
      <c r="E81" s="29">
        <v>3673.13</v>
      </c>
    </row>
    <row r="82" spans="1:7" ht="16.5" customHeight="1" x14ac:dyDescent="0.25">
      <c r="A82" s="17"/>
      <c r="B82" s="47">
        <v>4261</v>
      </c>
      <c r="C82" s="45" t="s">
        <v>71</v>
      </c>
      <c r="D82" s="31">
        <v>1060</v>
      </c>
      <c r="E82" s="31">
        <v>1142.1199999999999</v>
      </c>
      <c r="G82" s="162"/>
    </row>
    <row r="83" spans="1:7" ht="16.5" customHeight="1" x14ac:dyDescent="0.25">
      <c r="A83" s="17"/>
      <c r="B83" s="47">
        <v>4261</v>
      </c>
      <c r="C83" s="45" t="s">
        <v>72</v>
      </c>
      <c r="D83" s="31">
        <v>40</v>
      </c>
      <c r="E83" s="31">
        <v>37</v>
      </c>
    </row>
    <row r="84" spans="1:7" ht="16.5" customHeight="1" x14ac:dyDescent="0.25">
      <c r="A84" s="17" t="s">
        <v>73</v>
      </c>
      <c r="B84" s="47">
        <v>4261</v>
      </c>
      <c r="C84" s="45" t="s">
        <v>74</v>
      </c>
      <c r="D84" s="31">
        <v>535</v>
      </c>
      <c r="E84" s="31">
        <v>440.25</v>
      </c>
    </row>
    <row r="85" spans="1:7" ht="16.5" customHeight="1" x14ac:dyDescent="0.25">
      <c r="A85" s="17"/>
      <c r="B85" s="47">
        <v>4261</v>
      </c>
      <c r="C85" s="45" t="s">
        <v>158</v>
      </c>
      <c r="D85" s="31">
        <v>65</v>
      </c>
      <c r="E85" s="31">
        <v>64.56</v>
      </c>
    </row>
    <row r="86" spans="1:7" ht="16.5" customHeight="1" x14ac:dyDescent="0.25">
      <c r="A86" s="17"/>
      <c r="B86" s="47" t="s">
        <v>150</v>
      </c>
      <c r="C86" s="45" t="s">
        <v>151</v>
      </c>
      <c r="D86" s="31">
        <v>0</v>
      </c>
      <c r="E86" s="31">
        <v>0</v>
      </c>
    </row>
    <row r="87" spans="1:7" ht="16.5" customHeight="1" x14ac:dyDescent="0.25">
      <c r="A87" s="17"/>
      <c r="B87" s="47">
        <v>4261</v>
      </c>
      <c r="C87" s="45" t="s">
        <v>75</v>
      </c>
      <c r="D87" s="31">
        <v>300</v>
      </c>
      <c r="E87" s="31">
        <v>443.69</v>
      </c>
    </row>
    <row r="88" spans="1:7" ht="16.5" customHeight="1" x14ac:dyDescent="0.25">
      <c r="A88" s="17"/>
      <c r="B88" s="47" t="s">
        <v>126</v>
      </c>
      <c r="C88" s="45" t="s">
        <v>171</v>
      </c>
      <c r="D88" s="31">
        <v>1600</v>
      </c>
      <c r="E88" s="31">
        <v>1112.3800000000001</v>
      </c>
    </row>
    <row r="89" spans="1:7" ht="16.5" customHeight="1" thickBot="1" x14ac:dyDescent="0.3">
      <c r="A89" s="4"/>
      <c r="B89" s="121" t="s">
        <v>126</v>
      </c>
      <c r="C89" s="155" t="s">
        <v>159</v>
      </c>
      <c r="D89" s="102">
        <v>70</v>
      </c>
      <c r="E89" s="102">
        <v>433.13</v>
      </c>
    </row>
    <row r="90" spans="1:7" ht="16.5" customHeight="1" x14ac:dyDescent="0.25">
      <c r="A90" s="180"/>
      <c r="B90" s="122">
        <v>4262</v>
      </c>
      <c r="C90" s="141" t="s">
        <v>76</v>
      </c>
      <c r="D90" s="142">
        <f>SUM(D91,D92)</f>
        <v>400</v>
      </c>
      <c r="E90" s="142">
        <v>106.9</v>
      </c>
    </row>
    <row r="91" spans="1:7" ht="16.5" customHeight="1" x14ac:dyDescent="0.25">
      <c r="A91" s="17"/>
      <c r="B91" s="37">
        <v>4262</v>
      </c>
      <c r="C91" s="13" t="s">
        <v>77</v>
      </c>
      <c r="D91" s="23">
        <v>300</v>
      </c>
      <c r="E91" s="23">
        <v>0</v>
      </c>
    </row>
    <row r="92" spans="1:7" ht="16.5" customHeight="1" thickBot="1" x14ac:dyDescent="0.3">
      <c r="A92" s="4"/>
      <c r="B92" s="121">
        <v>4262</v>
      </c>
      <c r="C92" s="101" t="s">
        <v>78</v>
      </c>
      <c r="D92" s="102">
        <v>100</v>
      </c>
      <c r="E92" s="102">
        <v>106.9</v>
      </c>
    </row>
    <row r="93" spans="1:7" ht="16.5" customHeight="1" x14ac:dyDescent="0.25">
      <c r="A93" s="10" t="s">
        <v>79</v>
      </c>
      <c r="B93" s="44">
        <v>4263</v>
      </c>
      <c r="C93" s="26" t="s">
        <v>80</v>
      </c>
      <c r="D93" s="29">
        <v>4130</v>
      </c>
      <c r="E93" s="29">
        <v>3301.4</v>
      </c>
    </row>
    <row r="94" spans="1:7" ht="16.5" customHeight="1" x14ac:dyDescent="0.25">
      <c r="A94" s="2"/>
      <c r="B94" s="47">
        <v>42631</v>
      </c>
      <c r="C94" s="45" t="s">
        <v>81</v>
      </c>
      <c r="D94" s="31">
        <v>600</v>
      </c>
      <c r="E94" s="31">
        <v>473.57</v>
      </c>
    </row>
    <row r="95" spans="1:7" ht="16.5" customHeight="1" x14ac:dyDescent="0.25">
      <c r="A95" s="16"/>
      <c r="B95" s="47">
        <v>42633</v>
      </c>
      <c r="C95" s="45" t="s">
        <v>82</v>
      </c>
      <c r="D95" s="31">
        <v>1000</v>
      </c>
      <c r="E95" s="31">
        <v>433.32</v>
      </c>
    </row>
    <row r="96" spans="1:7" ht="16.5" customHeight="1" thickBot="1" x14ac:dyDescent="0.3">
      <c r="A96" s="4"/>
      <c r="B96" s="103">
        <v>4263</v>
      </c>
      <c r="C96" s="104" t="s">
        <v>83</v>
      </c>
      <c r="D96" s="105">
        <v>2530</v>
      </c>
      <c r="E96" s="105">
        <v>2394.5100000000002</v>
      </c>
    </row>
    <row r="97" spans="1:5" ht="16.5" customHeight="1" x14ac:dyDescent="0.25">
      <c r="A97" s="10" t="s">
        <v>84</v>
      </c>
      <c r="B97" s="44">
        <v>4264</v>
      </c>
      <c r="C97" s="26" t="s">
        <v>85</v>
      </c>
      <c r="D97" s="29">
        <v>1420</v>
      </c>
      <c r="E97" s="29">
        <v>1010.15</v>
      </c>
    </row>
    <row r="98" spans="1:5" ht="16.5" customHeight="1" x14ac:dyDescent="0.25">
      <c r="A98" s="188"/>
      <c r="B98" s="149">
        <v>4264</v>
      </c>
      <c r="C98" s="162" t="s">
        <v>172</v>
      </c>
      <c r="D98" s="28">
        <v>700</v>
      </c>
      <c r="E98" s="28">
        <v>290.5</v>
      </c>
    </row>
    <row r="99" spans="1:5" ht="16.5" customHeight="1" x14ac:dyDescent="0.25">
      <c r="A99" s="188"/>
      <c r="B99" s="149"/>
      <c r="C99" s="1" t="s">
        <v>152</v>
      </c>
      <c r="D99" s="31">
        <v>720</v>
      </c>
      <c r="E99" s="31">
        <v>719.65</v>
      </c>
    </row>
    <row r="100" spans="1:5" ht="16.5" customHeight="1" thickBot="1" x14ac:dyDescent="0.3">
      <c r="A100" s="189"/>
      <c r="B100" s="154" t="s">
        <v>129</v>
      </c>
      <c r="C100" s="159" t="s">
        <v>139</v>
      </c>
      <c r="D100" s="105">
        <v>0</v>
      </c>
      <c r="E100" s="105">
        <v>0</v>
      </c>
    </row>
    <row r="101" spans="1:5" ht="16.5" customHeight="1" x14ac:dyDescent="0.25">
      <c r="A101" s="133" t="s">
        <v>86</v>
      </c>
      <c r="B101" s="116">
        <v>429</v>
      </c>
      <c r="C101" s="117" t="s">
        <v>87</v>
      </c>
      <c r="D101" s="118">
        <f>SUM(D102:D104)</f>
        <v>6300</v>
      </c>
      <c r="E101" s="118">
        <v>6463.07</v>
      </c>
    </row>
    <row r="102" spans="1:5" ht="16.5" customHeight="1" x14ac:dyDescent="0.25">
      <c r="A102" s="20"/>
      <c r="B102" s="41">
        <v>4291</v>
      </c>
      <c r="C102" s="15" t="s">
        <v>88</v>
      </c>
      <c r="D102" s="23">
        <v>2100</v>
      </c>
      <c r="E102" s="23">
        <v>1609.88</v>
      </c>
    </row>
    <row r="103" spans="1:5" ht="16.5" customHeight="1" x14ac:dyDescent="0.25">
      <c r="A103" s="17"/>
      <c r="B103" s="47">
        <v>4292</v>
      </c>
      <c r="C103" s="45" t="s">
        <v>89</v>
      </c>
      <c r="D103" s="31">
        <v>3400</v>
      </c>
      <c r="E103" s="31">
        <v>3888.19</v>
      </c>
    </row>
    <row r="104" spans="1:5" ht="16.5" customHeight="1" thickBot="1" x14ac:dyDescent="0.3">
      <c r="A104" s="134"/>
      <c r="B104" s="106">
        <v>4294</v>
      </c>
      <c r="C104" s="107" t="s">
        <v>90</v>
      </c>
      <c r="D104" s="108">
        <v>800</v>
      </c>
      <c r="E104" s="108">
        <v>965</v>
      </c>
    </row>
    <row r="105" spans="1:5" ht="16.5" customHeight="1" thickTop="1" x14ac:dyDescent="0.25">
      <c r="A105" s="127" t="s">
        <v>91</v>
      </c>
      <c r="B105" s="95">
        <v>43</v>
      </c>
      <c r="C105" s="96" t="s">
        <v>92</v>
      </c>
      <c r="D105" s="97">
        <f>SUM(D106)</f>
        <v>10500</v>
      </c>
      <c r="E105" s="97">
        <v>6507.08</v>
      </c>
    </row>
    <row r="106" spans="1:5" ht="16.5" customHeight="1" thickBot="1" x14ac:dyDescent="0.3">
      <c r="A106" s="129" t="s">
        <v>93</v>
      </c>
      <c r="B106" s="109">
        <v>431</v>
      </c>
      <c r="C106" s="110" t="s">
        <v>94</v>
      </c>
      <c r="D106" s="81">
        <v>10500</v>
      </c>
      <c r="E106" s="81">
        <v>6507.08</v>
      </c>
    </row>
    <row r="107" spans="1:5" ht="16.5" customHeight="1" thickTop="1" x14ac:dyDescent="0.25">
      <c r="A107" s="127" t="s">
        <v>95</v>
      </c>
      <c r="B107" s="95">
        <v>44</v>
      </c>
      <c r="C107" s="96" t="s">
        <v>96</v>
      </c>
      <c r="D107" s="97">
        <v>7090.84</v>
      </c>
      <c r="E107" s="97">
        <v>5512.39</v>
      </c>
    </row>
    <row r="108" spans="1:5" ht="16.5" customHeight="1" x14ac:dyDescent="0.25">
      <c r="A108" s="3" t="s">
        <v>97</v>
      </c>
      <c r="B108" s="42">
        <v>443</v>
      </c>
      <c r="C108" s="43" t="s">
        <v>98</v>
      </c>
      <c r="D108" s="30"/>
      <c r="E108" s="30"/>
    </row>
    <row r="109" spans="1:5" ht="16.5" customHeight="1" x14ac:dyDescent="0.25">
      <c r="A109" s="2" t="s">
        <v>97</v>
      </c>
      <c r="B109" s="49">
        <v>4434</v>
      </c>
      <c r="C109" s="45" t="s">
        <v>99</v>
      </c>
      <c r="D109" s="31">
        <v>700</v>
      </c>
      <c r="E109" s="31">
        <v>688.66</v>
      </c>
    </row>
    <row r="110" spans="1:5" ht="16.5" customHeight="1" x14ac:dyDescent="0.25">
      <c r="A110" s="2"/>
      <c r="B110" s="49">
        <v>4434</v>
      </c>
      <c r="C110" s="45" t="s">
        <v>160</v>
      </c>
      <c r="D110" s="31">
        <v>1700</v>
      </c>
      <c r="E110" s="31">
        <v>1696.45</v>
      </c>
    </row>
    <row r="111" spans="1:5" ht="16.5" customHeight="1" x14ac:dyDescent="0.25">
      <c r="A111" s="16"/>
      <c r="B111" s="219">
        <v>4434</v>
      </c>
      <c r="C111" s="1" t="s">
        <v>142</v>
      </c>
      <c r="D111" s="31">
        <v>1200</v>
      </c>
      <c r="E111" s="31">
        <v>1398.14</v>
      </c>
    </row>
    <row r="112" spans="1:5" ht="16.5" customHeight="1" x14ac:dyDescent="0.25">
      <c r="A112" s="7" t="s">
        <v>100</v>
      </c>
      <c r="B112" s="220"/>
      <c r="C112" s="14" t="s">
        <v>116</v>
      </c>
      <c r="D112" s="23">
        <v>1990.84</v>
      </c>
      <c r="E112" s="23">
        <v>163.65</v>
      </c>
    </row>
    <row r="113" spans="1:5" ht="16.5" customHeight="1" x14ac:dyDescent="0.25">
      <c r="A113" s="196"/>
      <c r="B113" s="186"/>
      <c r="C113" s="46" t="s">
        <v>161</v>
      </c>
      <c r="D113" s="31">
        <v>0</v>
      </c>
      <c r="E113" s="31">
        <v>65.8</v>
      </c>
    </row>
    <row r="114" spans="1:5" ht="16.5" customHeight="1" thickBot="1" x14ac:dyDescent="0.3">
      <c r="A114" s="197"/>
      <c r="B114" s="187"/>
      <c r="C114" s="111" t="s">
        <v>168</v>
      </c>
      <c r="D114" s="81">
        <v>1500</v>
      </c>
      <c r="E114" s="81">
        <v>1499.69</v>
      </c>
    </row>
    <row r="115" spans="1:5" ht="16.5" customHeight="1" thickTop="1" x14ac:dyDescent="0.25">
      <c r="A115" s="127" t="s">
        <v>101</v>
      </c>
      <c r="B115" s="95">
        <v>45</v>
      </c>
      <c r="C115" s="96" t="s">
        <v>102</v>
      </c>
      <c r="D115" s="97">
        <v>18000</v>
      </c>
      <c r="E115" s="97">
        <v>16800</v>
      </c>
    </row>
    <row r="116" spans="1:5" ht="16.5" customHeight="1" x14ac:dyDescent="0.25">
      <c r="A116" s="143" t="s">
        <v>103</v>
      </c>
      <c r="B116" s="64">
        <v>451</v>
      </c>
      <c r="C116" s="65" t="s">
        <v>104</v>
      </c>
      <c r="D116" s="60">
        <v>0</v>
      </c>
      <c r="E116" s="60">
        <v>0</v>
      </c>
    </row>
    <row r="117" spans="1:5" ht="16.5" customHeight="1" x14ac:dyDescent="0.25">
      <c r="A117" s="165"/>
      <c r="B117" s="36"/>
      <c r="C117" s="50" t="s">
        <v>105</v>
      </c>
      <c r="D117" s="28">
        <v>0</v>
      </c>
      <c r="E117" s="28">
        <v>0</v>
      </c>
    </row>
    <row r="118" spans="1:5" ht="28.5" customHeight="1" x14ac:dyDescent="0.25">
      <c r="A118" s="166"/>
      <c r="B118" s="66" t="s">
        <v>130</v>
      </c>
      <c r="C118" s="51" t="s">
        <v>170</v>
      </c>
      <c r="D118" s="23">
        <v>1100</v>
      </c>
      <c r="E118" s="23">
        <v>1100</v>
      </c>
    </row>
    <row r="119" spans="1:5" ht="16.5" customHeight="1" x14ac:dyDescent="0.25">
      <c r="A119" s="167"/>
      <c r="B119" s="179"/>
      <c r="C119" s="52" t="s">
        <v>106</v>
      </c>
      <c r="D119" s="31">
        <v>0</v>
      </c>
      <c r="E119" s="31">
        <v>0</v>
      </c>
    </row>
    <row r="120" spans="1:5" ht="16.5" customHeight="1" x14ac:dyDescent="0.25">
      <c r="A120" s="166"/>
      <c r="B120" s="40" t="s">
        <v>9</v>
      </c>
      <c r="C120" s="158" t="s">
        <v>169</v>
      </c>
      <c r="D120" s="23">
        <v>2800</v>
      </c>
      <c r="E120" s="23">
        <v>2800</v>
      </c>
    </row>
    <row r="121" spans="1:5" ht="16.5" customHeight="1" x14ac:dyDescent="0.25">
      <c r="A121" s="166"/>
      <c r="B121" s="40"/>
      <c r="C121" s="53" t="s">
        <v>140</v>
      </c>
      <c r="D121" s="31">
        <v>700</v>
      </c>
      <c r="E121" s="31">
        <v>0</v>
      </c>
    </row>
    <row r="122" spans="1:5" ht="16.5" customHeight="1" x14ac:dyDescent="0.25">
      <c r="A122" s="166"/>
      <c r="B122" s="40"/>
      <c r="C122" s="53" t="s">
        <v>132</v>
      </c>
      <c r="D122" s="31">
        <v>3000</v>
      </c>
      <c r="E122" s="31">
        <v>3000</v>
      </c>
    </row>
    <row r="123" spans="1:5" ht="16.5" customHeight="1" x14ac:dyDescent="0.25">
      <c r="A123" s="166"/>
      <c r="B123" s="40"/>
      <c r="C123" s="53" t="s">
        <v>133</v>
      </c>
      <c r="D123" s="31">
        <v>5500</v>
      </c>
      <c r="E123" s="31">
        <v>5000</v>
      </c>
    </row>
    <row r="124" spans="1:5" ht="16.5" customHeight="1" x14ac:dyDescent="0.25">
      <c r="A124" s="167"/>
      <c r="B124" s="171"/>
      <c r="C124" s="53" t="s">
        <v>143</v>
      </c>
      <c r="D124" s="31">
        <v>400</v>
      </c>
      <c r="E124" s="31">
        <v>400</v>
      </c>
    </row>
    <row r="125" spans="1:5" ht="16.5" customHeight="1" x14ac:dyDescent="0.25">
      <c r="A125" s="165"/>
      <c r="B125" s="172"/>
      <c r="C125" s="145" t="s">
        <v>134</v>
      </c>
      <c r="D125" s="31">
        <v>0</v>
      </c>
      <c r="E125" s="31">
        <v>0</v>
      </c>
    </row>
    <row r="126" spans="1:5" ht="16.5" customHeight="1" x14ac:dyDescent="0.25">
      <c r="A126" s="166"/>
      <c r="B126" s="172" t="s">
        <v>9</v>
      </c>
      <c r="C126" s="145" t="s">
        <v>135</v>
      </c>
      <c r="D126" s="31">
        <v>1500</v>
      </c>
      <c r="E126" s="31">
        <v>1500</v>
      </c>
    </row>
    <row r="127" spans="1:5" ht="16.5" customHeight="1" thickBot="1" x14ac:dyDescent="0.3">
      <c r="A127" s="173"/>
      <c r="B127" s="161" t="s">
        <v>9</v>
      </c>
      <c r="C127" s="112" t="s">
        <v>155</v>
      </c>
      <c r="D127" s="108">
        <v>3000</v>
      </c>
      <c r="E127" s="108">
        <v>3000</v>
      </c>
    </row>
    <row r="128" spans="1:5" ht="16.5" customHeight="1" thickTop="1" x14ac:dyDescent="0.25">
      <c r="A128" s="168" t="s">
        <v>107</v>
      </c>
      <c r="B128" s="61">
        <v>46</v>
      </c>
      <c r="C128" s="62" t="s">
        <v>108</v>
      </c>
      <c r="D128" s="97">
        <f>SUM(D130:D131)</f>
        <v>2800</v>
      </c>
      <c r="E128" s="97">
        <v>1770.75</v>
      </c>
    </row>
    <row r="129" spans="1:5" ht="16.5" customHeight="1" x14ac:dyDescent="0.25">
      <c r="A129" s="217" t="s">
        <v>109</v>
      </c>
      <c r="B129" s="221">
        <v>462</v>
      </c>
      <c r="C129" s="53" t="s">
        <v>110</v>
      </c>
      <c r="D129" s="31"/>
      <c r="E129" s="31"/>
    </row>
    <row r="130" spans="1:5" ht="24" customHeight="1" x14ac:dyDescent="0.25">
      <c r="A130" s="217"/>
      <c r="B130" s="222"/>
      <c r="C130" s="53" t="s">
        <v>117</v>
      </c>
      <c r="D130" s="31">
        <v>1200</v>
      </c>
      <c r="E130" s="31">
        <v>368.52</v>
      </c>
    </row>
    <row r="131" spans="1:5" ht="16.5" customHeight="1" thickBot="1" x14ac:dyDescent="0.3">
      <c r="A131" s="218"/>
      <c r="B131" s="223"/>
      <c r="C131" s="114" t="s">
        <v>162</v>
      </c>
      <c r="D131" s="81">
        <v>1600</v>
      </c>
      <c r="E131" s="81">
        <v>1037.9000000000001</v>
      </c>
    </row>
    <row r="132" spans="1:5" ht="32.25" customHeight="1" thickTop="1" x14ac:dyDescent="0.25">
      <c r="A132" s="135" t="s">
        <v>111</v>
      </c>
      <c r="B132" s="146">
        <v>471</v>
      </c>
      <c r="C132" s="163" t="s">
        <v>125</v>
      </c>
      <c r="D132" s="113">
        <f>SUM(D133:D135)</f>
        <v>13971.16</v>
      </c>
      <c r="E132" s="113">
        <v>13971.16</v>
      </c>
    </row>
    <row r="133" spans="1:5" ht="16.5" customHeight="1" x14ac:dyDescent="0.25">
      <c r="A133" s="210"/>
      <c r="B133" s="211"/>
      <c r="C133" s="158" t="s">
        <v>137</v>
      </c>
      <c r="D133" s="23">
        <v>10883</v>
      </c>
      <c r="E133" s="23">
        <v>10883</v>
      </c>
    </row>
    <row r="134" spans="1:5" ht="16.5" customHeight="1" x14ac:dyDescent="0.25">
      <c r="A134" s="210"/>
      <c r="B134" s="211"/>
      <c r="C134" s="53" t="s">
        <v>136</v>
      </c>
      <c r="D134" s="31">
        <v>2588.16</v>
      </c>
      <c r="E134" s="31">
        <v>2588.16</v>
      </c>
    </row>
    <row r="135" spans="1:5" ht="16.5" customHeight="1" thickBot="1" x14ac:dyDescent="0.3">
      <c r="A135" s="210"/>
      <c r="B135" s="211"/>
      <c r="C135" s="164" t="s">
        <v>138</v>
      </c>
      <c r="D135" s="28">
        <v>500</v>
      </c>
      <c r="E135" s="28">
        <v>500</v>
      </c>
    </row>
    <row r="136" spans="1:5" ht="16.5" customHeight="1" thickTop="1" thickBot="1" x14ac:dyDescent="0.3">
      <c r="A136" s="136"/>
      <c r="B136" s="137"/>
      <c r="C136" s="138" t="s">
        <v>112</v>
      </c>
      <c r="D136" s="139">
        <f>SUM(D132,D128,D115,D107,D105,D44,D39)</f>
        <v>156362.97</v>
      </c>
      <c r="E136" s="139">
        <v>134713.01999999999</v>
      </c>
    </row>
    <row r="138" spans="1:5" x14ac:dyDescent="0.25">
      <c r="C138" s="164"/>
    </row>
    <row r="139" spans="1:5" x14ac:dyDescent="0.25">
      <c r="C139" s="164"/>
      <c r="E139" s="160"/>
    </row>
    <row r="140" spans="1:5" x14ac:dyDescent="0.25">
      <c r="C140" s="164"/>
      <c r="D140" s="182" t="s">
        <v>167</v>
      </c>
      <c r="E140" s="160"/>
    </row>
    <row r="141" spans="1:5" x14ac:dyDescent="0.25">
      <c r="D141" s="183"/>
    </row>
    <row r="142" spans="1:5" x14ac:dyDescent="0.25">
      <c r="D142" s="182" t="s">
        <v>173</v>
      </c>
    </row>
  </sheetData>
  <mergeCells count="30">
    <mergeCell ref="E47:E48"/>
    <mergeCell ref="D35:D36"/>
    <mergeCell ref="E35:E36"/>
    <mergeCell ref="A129:A131"/>
    <mergeCell ref="C14:C16"/>
    <mergeCell ref="E14:E16"/>
    <mergeCell ref="B111:B112"/>
    <mergeCell ref="B129:B131"/>
    <mergeCell ref="D47:D48"/>
    <mergeCell ref="A133:A135"/>
    <mergeCell ref="B133:B135"/>
    <mergeCell ref="C47:C48"/>
    <mergeCell ref="B47:B48"/>
    <mergeCell ref="A47:A48"/>
    <mergeCell ref="C25:C26"/>
    <mergeCell ref="A34:B34"/>
    <mergeCell ref="D14:D16"/>
    <mergeCell ref="A35:A36"/>
    <mergeCell ref="C35:C36"/>
    <mergeCell ref="B113:B114"/>
    <mergeCell ref="A98:A100"/>
    <mergeCell ref="B56:B58"/>
    <mergeCell ref="A49:A51"/>
    <mergeCell ref="A53:A55"/>
    <mergeCell ref="A113:A114"/>
    <mergeCell ref="C4:G4"/>
    <mergeCell ref="C5:G5"/>
    <mergeCell ref="C6:E6"/>
    <mergeCell ref="A7:C7"/>
    <mergeCell ref="A8:C8"/>
  </mergeCells>
  <pageMargins left="0.7" right="0.7" top="0.75" bottom="0.75" header="0.3" footer="0.3"/>
  <pageSetup paperSize="9" orientation="landscape" verticalDpi="1200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 sizeWithCells="1">
              <from>
                <xdr:col>1</xdr:col>
                <xdr:colOff>400050</xdr:colOff>
                <xdr:row>0</xdr:row>
                <xdr:rowOff>28575</xdr:rowOff>
              </from>
              <to>
                <xdr:col>2</xdr:col>
                <xdr:colOff>581025</xdr:colOff>
                <xdr:row>5</xdr:row>
                <xdr:rowOff>142875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asenbrener</dc:creator>
  <cp:lastModifiedBy>Korisnik</cp:lastModifiedBy>
  <cp:lastPrinted>2026-02-18T11:06:04Z</cp:lastPrinted>
  <dcterms:created xsi:type="dcterms:W3CDTF">2024-10-03T09:11:16Z</dcterms:created>
  <dcterms:modified xsi:type="dcterms:W3CDTF">2026-02-25T06:27:45Z</dcterms:modified>
</cp:coreProperties>
</file>